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4\AppData\Local\Temp\Rar$DIa5928.18907\"/>
    </mc:Choice>
  </mc:AlternateContent>
  <bookViews>
    <workbookView xWindow="0" yWindow="0" windowWidth="28650" windowHeight="11700"/>
  </bookViews>
  <sheets>
    <sheet name="Доходы" sheetId="2" r:id="rId1"/>
  </sheets>
  <definedNames>
    <definedName name="_xlnm.Print_Titles" localSheetId="0">Доходы!$12:$14</definedName>
    <definedName name="_xlnm.Print_Area" localSheetId="0">Доходы!$A$1:$E$85</definedName>
  </definedNames>
  <calcPr calcId="162913"/>
</workbook>
</file>

<file path=xl/calcChain.xml><?xml version="1.0" encoding="utf-8"?>
<calcChain xmlns="http://schemas.openxmlformats.org/spreadsheetml/2006/main">
  <c r="D69" i="2" l="1"/>
  <c r="C69" i="2"/>
  <c r="D64" i="2"/>
  <c r="C64" i="2"/>
  <c r="D51" i="2"/>
  <c r="C51" i="2"/>
  <c r="C33" i="2"/>
  <c r="D33" i="2"/>
  <c r="E79" i="2" l="1"/>
  <c r="E80" i="2"/>
  <c r="E81" i="2"/>
  <c r="E82" i="2"/>
  <c r="E72" i="2"/>
  <c r="E73" i="2"/>
  <c r="E74" i="2"/>
  <c r="E75" i="2"/>
  <c r="E76" i="2"/>
  <c r="E77" i="2"/>
  <c r="E67" i="2"/>
  <c r="E68" i="2"/>
  <c r="E70" i="2"/>
  <c r="E71" i="2"/>
  <c r="E62" i="2"/>
  <c r="E63" i="2"/>
  <c r="E65" i="2"/>
  <c r="E66" i="2"/>
  <c r="E49" i="2"/>
  <c r="E52" i="2"/>
  <c r="E53" i="2"/>
  <c r="E54" i="2"/>
  <c r="E56" i="2"/>
  <c r="E41" i="2"/>
  <c r="E43" i="2"/>
  <c r="E45" i="2"/>
  <c r="E46" i="2"/>
  <c r="E36" i="2"/>
  <c r="E37" i="2"/>
  <c r="E33" i="2"/>
  <c r="E34" i="2"/>
  <c r="E35" i="2"/>
  <c r="E17" i="2"/>
  <c r="E19" i="2"/>
  <c r="E21" i="2"/>
  <c r="E23" i="2"/>
  <c r="E24" i="2"/>
  <c r="E26" i="2"/>
  <c r="E27" i="2"/>
  <c r="E29" i="2"/>
  <c r="D78" i="2"/>
  <c r="C78" i="2"/>
  <c r="E69" i="2"/>
  <c r="E78" i="2" l="1"/>
  <c r="E64" i="2"/>
  <c r="D28" i="2"/>
  <c r="D25" i="2"/>
  <c r="D20" i="2"/>
  <c r="D57" i="2"/>
  <c r="C57" i="2"/>
  <c r="C28" i="2" l="1"/>
  <c r="E28" i="2" s="1"/>
  <c r="D83" i="2" l="1"/>
  <c r="C83" i="2"/>
  <c r="D61" i="2"/>
  <c r="C61" i="2"/>
  <c r="D47" i="2"/>
  <c r="C47" i="2"/>
  <c r="D44" i="2"/>
  <c r="C44" i="2"/>
  <c r="D42" i="2"/>
  <c r="C42" i="2"/>
  <c r="D40" i="2"/>
  <c r="D32" i="2" s="1"/>
  <c r="C40" i="2"/>
  <c r="C32" i="2" s="1"/>
  <c r="C20" i="2"/>
  <c r="E20" i="2" s="1"/>
  <c r="D18" i="2"/>
  <c r="C18" i="2"/>
  <c r="D16" i="2"/>
  <c r="C16" i="2"/>
  <c r="C25" i="2"/>
  <c r="E25" i="2" s="1"/>
  <c r="E42" i="2" l="1"/>
  <c r="E47" i="2"/>
  <c r="E61" i="2"/>
  <c r="E18" i="2"/>
  <c r="E40" i="2"/>
  <c r="E44" i="2"/>
  <c r="E51" i="2"/>
  <c r="E32" i="2"/>
  <c r="D15" i="2"/>
  <c r="D60" i="2"/>
  <c r="D59" i="2" s="1"/>
  <c r="C60" i="2"/>
  <c r="C59" i="2" s="1"/>
  <c r="C15" i="2"/>
  <c r="E16" i="2"/>
  <c r="E59" i="2" l="1"/>
  <c r="C85" i="2"/>
  <c r="D85" i="2"/>
  <c r="E60" i="2"/>
  <c r="E15" i="2"/>
  <c r="E85" i="2" l="1"/>
</calcChain>
</file>

<file path=xl/sharedStrings.xml><?xml version="1.0" encoding="utf-8"?>
<sst xmlns="http://schemas.openxmlformats.org/spreadsheetml/2006/main" count="158" uniqueCount="158">
  <si>
    <t>1</t>
  </si>
  <si>
    <t>3</t>
  </si>
  <si>
    <t>4</t>
  </si>
  <si>
    <t>5</t>
  </si>
  <si>
    <t>х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</si>
  <si>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</si>
  <si>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</si>
  <si>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</si>
  <si>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</si>
  <si>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</si>
  <si>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</si>
  <si>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</si>
  <si>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</si>
  <si>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</si>
  <si>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</si>
  <si>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</si>
  <si>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</si>
  <si>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</si>
  <si>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</si>
  <si>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</si>
  <si>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</si>
  <si>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</si>
  <si>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</si>
  <si>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</si>
  <si>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</si>
  <si>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</si>
  <si>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</si>
  <si>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</si>
  <si>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</si>
  <si>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</si>
  <si>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</si>
  <si>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</si>
  <si>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</si>
  <si>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</si>
  <si>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</si>
  <si>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</si>
  <si>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</si>
  <si>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</si>
  <si>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</si>
  <si>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</si>
  <si>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</si>
  <si>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</si>
  <si>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</si>
  <si>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</si>
  <si>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</si>
  <si>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</si>
  <si>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</si>
  <si>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</si>
  <si>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</si>
  <si>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</si>
  <si>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</si>
  <si>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</si>
  <si>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</si>
  <si>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</si>
  <si>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</si>
  <si>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</si>
  <si>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</si>
  <si>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</si>
  <si>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</si>
  <si>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</si>
  <si>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</si>
  <si>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</si>
  <si>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</si>
  <si>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</si>
  <si>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</si>
  <si>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</si>
  <si>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</si>
  <si>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</si>
  <si>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</si>
  <si>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</si>
  <si>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</si>
  <si>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</si>
  <si>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</si>
  <si>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</si>
  <si>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</si>
  <si>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</si>
  <si>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</si>
  <si>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</si>
  <si>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</si>
  <si>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</si>
  <si>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</si>
  <si>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</si>
  <si>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</si>
  <si>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поступления, зачисляемые в бюджеты муниципальных округов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</si>
  <si>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</si>
  <si>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</si>
  <si>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</si>
  <si>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</si>
  <si>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</si>
  <si>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</si>
  <si>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</si>
  <si>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>Прочие дотации бюджетам муниципальных округов</t>
  </si>
  <si>
    <t xml:space="preserve"> 000 2021999914 0000 150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</si>
  <si>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</si>
  <si>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</si>
  <si>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поддержку отрасли культуры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</si>
  <si>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</si>
  <si>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Прочие субсидии бюджетам муниципальных округов</t>
  </si>
  <si>
    <t>Субвенции бюджетам бюджетной системы Российской Федерации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</si>
  <si>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</si>
  <si>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</si>
  <si>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</si>
  <si>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</si>
  <si>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Пограничного муниципального округа</t>
  </si>
  <si>
    <t>ВСЕГО ДОХОДОВ</t>
  </si>
  <si>
    <t>Приложение 1</t>
  </si>
  <si>
    <t>(в рублях)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</si>
  <si>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</si>
  <si>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</si>
  <si>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</si>
  <si>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000  1110530000 0000 120</t>
  </si>
  <si>
    <t xml:space="preserve"> 000 1170100000 0000 180</t>
  </si>
  <si>
    <t xml:space="preserve"> 000 2021500214 0000 150</t>
  </si>
  <si>
    <t>000 2 02 20077 14 0000 150</t>
  </si>
  <si>
    <t xml:space="preserve"> 000 2 02 25599 14 0000 150</t>
  </si>
  <si>
    <t xml:space="preserve"> 000 2 02 29999 14 0000 150</t>
  </si>
  <si>
    <t xml:space="preserve"> 000 2 02 30000 00 0000 150</t>
  </si>
  <si>
    <t xml:space="preserve"> 000 2 02 30024 14 0000 150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</si>
  <si>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</si>
  <si>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000 2 02 30029 14 0000 150</t>
  </si>
  <si>
    <t xml:space="preserve"> 000 2 02 35118 14 0000 150</t>
  </si>
  <si>
    <t xml:space="preserve"> 000 2 02 35120 14 0000 150</t>
  </si>
  <si>
    <t xml:space="preserve"> 000 2 02 35304 14 0000 150</t>
  </si>
  <si>
    <t xml:space="preserve"> 000 2 02 35930 14 0000 150</t>
  </si>
  <si>
    <t xml:space="preserve"> 000 2 02 36900 14 0000 150</t>
  </si>
  <si>
    <t xml:space="preserve"> 000 2 02 39999 14 0000 150</t>
  </si>
  <si>
    <t xml:space="preserve"> 000 2 02 40000 00 0000 150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</si>
  <si>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</si>
  <si>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</si>
  <si>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</t>
  </si>
  <si>
    <t>000 2 02 45179 14 0000 150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</si>
  <si>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</si>
  <si>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000 2 02 45303 14 0000 150</t>
  </si>
  <si>
    <t>Прочие межбюджетные транчферты, передаваемые бюджетам муниципальных округов</t>
  </si>
  <si>
    <t>000 2 02 49999 14 0000 150</t>
  </si>
  <si>
    <t>000 2 19 00000 00 0000 000</t>
  </si>
  <si>
    <t>000 2 19 60010 14 0000 150</t>
  </si>
  <si>
    <t xml:space="preserve">Процент исполнения к уточненному бюджету                 2025 года                                                          </t>
  </si>
  <si>
    <t>Показатели доходов бюджета Пограничного муниципального округа за 2025 год по видам классификации доходов бюджета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</si>
  <si>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</si>
  <si>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 000 1110540000 0000 120</t>
  </si>
  <si>
    <t>Платежи в целях возмещения причиненного ущерба (убытков)</t>
  </si>
  <si>
    <t xml:space="preserve"> 000 1161000000 0000 140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</si>
  <si>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</si>
  <si>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000 202 25519 14 0000 150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</si>
  <si>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</si>
  <si>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</si>
  <si>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</si>
  <si>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округов на государственную регистрацию актов гражданского состояния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</si>
  <si>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</si>
  <si>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</si>
  <si>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2</t>
  </si>
  <si>
    <t xml:space="preserve">Наименование 
</t>
  </si>
  <si>
    <t>Код  бюджетной классификации Российской Федерации</t>
  </si>
  <si>
    <t>Утвержденный бюджет 2025 года</t>
  </si>
  <si>
    <t>Кассовое исполнение за     2025 год</t>
  </si>
  <si>
    <t>к муниципальному правовому акту</t>
  </si>
  <si>
    <t xml:space="preserve">от 24.04.2026 года  № 24-МПА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</si>
</sst>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55">
    <xf numFmtId="0" fontId="0" fillId="0" borderId="0" xfId="0"/>
    <xf numFmtId="0" fontId="22" fillId="0" borderId="0" xfId="0" applyFont="1" applyFill="1" applyProtection="1">
      <protection locked="0"/>
    </xf>
    <xf numFmtId="0" fontId="23" fillId="0" borderId="0" xfId="0" applyFont="1" applyFill="1" applyProtection="1">
      <protection locked="0"/>
    </xf>
    <xf numFmtId="0" fontId="18" fillId="0" borderId="1" xfId="12" applyNumberFormat="1" applyFont="1" applyFill="1" applyProtection="1">
      <alignment horizontal="left"/>
    </xf>
    <xf numFmtId="0" fontId="18" fillId="0" borderId="1" xfId="13" applyNumberFormat="1" applyFont="1" applyFill="1" applyProtection="1">
      <alignment horizontal="center" vertical="top"/>
    </xf>
    <xf numFmtId="0" fontId="18" fillId="0" borderId="1" xfId="19" applyNumberFormat="1" applyFont="1" applyFill="1" applyProtection="1"/>
    <xf numFmtId="0" fontId="18" fillId="0" borderId="1" xfId="5" applyNumberFormat="1" applyFont="1" applyFill="1" applyProtection="1"/>
    <xf numFmtId="49" fontId="18" fillId="0" borderId="1" xfId="23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9" fontId="19" fillId="0" borderId="16" xfId="55" applyNumberFormat="1" applyFont="1" applyFill="1" applyBorder="1" applyProtection="1">
      <alignment horizontal="center"/>
    </xf>
    <xf numFmtId="4" fontId="19" fillId="0" borderId="16" xfId="42" applyNumberFormat="1" applyFont="1" applyFill="1" applyBorder="1" applyProtection="1">
      <alignment horizontal="right"/>
    </xf>
    <xf numFmtId="4" fontId="19" fillId="0" borderId="61" xfId="43" applyNumberFormat="1" applyFont="1" applyFill="1" applyBorder="1" applyProtection="1">
      <alignment horizontal="right"/>
    </xf>
    <xf numFmtId="49" fontId="7" fillId="0" borderId="16" xfId="55" applyNumberFormat="1" applyFill="1" applyBorder="1" applyProtection="1">
      <alignment horizontal="center"/>
    </xf>
    <xf numFmtId="4" fontId="7" fillId="0" borderId="16" xfId="42" applyNumberFormat="1" applyFill="1" applyBorder="1" applyProtection="1">
      <alignment horizontal="right"/>
    </xf>
    <xf numFmtId="4" fontId="20" fillId="0" borderId="61" xfId="43" applyNumberFormat="1" applyFont="1" applyFill="1" applyBorder="1" applyProtection="1">
      <alignment horizontal="right"/>
    </xf>
    <xf numFmtId="49" fontId="20" fillId="0" borderId="16" xfId="55" applyNumberFormat="1" applyFont="1" applyFill="1" applyBorder="1" applyProtection="1">
      <alignment horizontal="center"/>
    </xf>
    <xf numFmtId="4" fontId="20" fillId="0" borderId="16" xfId="42" applyNumberFormat="1" applyFont="1" applyFill="1" applyBorder="1" applyProtection="1">
      <alignment horizontal="right"/>
    </xf>
    <xf numFmtId="0" fontId="0" fillId="0" borderId="0" xfId="0" applyFont="1" applyFill="1" applyProtection="1">
      <protection locked="0"/>
    </xf>
    <xf numFmtId="49" fontId="7" fillId="0" borderId="62" xfId="55" applyNumberFormat="1" applyFill="1" applyBorder="1" applyProtection="1">
      <alignment horizontal="center"/>
    </xf>
    <xf numFmtId="4" fontId="7" fillId="0" borderId="62" xfId="42" applyNumberFormat="1" applyFill="1" applyBorder="1" applyProtection="1">
      <alignment horizontal="right"/>
    </xf>
    <xf numFmtId="0" fontId="19" fillId="0" borderId="64" xfId="39" applyNumberFormat="1" applyFont="1" applyFill="1" applyBorder="1" applyAlignment="1" applyProtection="1">
      <alignment horizontal="left" wrapText="1"/>
    </xf>
    <xf numFmtId="49" fontId="19" fillId="0" borderId="60" xfId="41" applyNumberFormat="1" applyFont="1" applyFill="1" applyBorder="1" applyProtection="1">
      <alignment horizontal="center"/>
    </xf>
    <xf numFmtId="4" fontId="19" fillId="0" borderId="60" xfId="42" applyNumberFormat="1" applyFont="1" applyFill="1" applyBorder="1" applyProtection="1">
      <alignment horizontal="right"/>
    </xf>
    <xf numFmtId="4" fontId="19" fillId="0" borderId="63" xfId="43" applyNumberFormat="1" applyFont="1" applyFill="1" applyBorder="1" applyProtection="1">
      <alignment horizontal="right"/>
    </xf>
    <xf numFmtId="0" fontId="7" fillId="0" borderId="1" xfId="19" applyNumberFormat="1" applyFill="1" applyProtection="1"/>
    <xf numFmtId="0" fontId="7" fillId="0" borderId="1" xfId="57" applyNumberFormat="1" applyFill="1" applyBorder="1" applyProtection="1"/>
    <xf numFmtId="0" fontId="7" fillId="0" borderId="1" xfId="59" applyNumberFormat="1" applyFill="1" applyProtection="1"/>
    <xf numFmtId="0" fontId="5" fillId="0" borderId="1" xfId="7" applyNumberFormat="1" applyFill="1" applyProtection="1"/>
    <xf numFmtId="49" fontId="7" fillId="0" borderId="18" xfId="35" applyNumberFormat="1" applyFill="1" applyBorder="1" applyProtection="1">
      <alignment horizontal="center" vertical="center" wrapText="1"/>
    </xf>
    <xf numFmtId="49" fontId="7" fillId="0" borderId="58" xfId="35" applyNumberFormat="1" applyFill="1" applyBorder="1" applyProtection="1">
      <alignment horizontal="center" vertical="center" wrapText="1"/>
    </xf>
    <xf numFmtId="49" fontId="7" fillId="0" borderId="58" xfId="38" applyNumberFormat="1" applyFill="1" applyBorder="1" applyProtection="1">
      <alignment horizontal="center" vertical="center" wrapText="1"/>
    </xf>
    <xf numFmtId="0" fontId="19" fillId="0" borderId="24" xfId="53" applyNumberFormat="1" applyFont="1" applyFill="1" applyBorder="1" applyAlignment="1" applyProtection="1">
      <alignment horizontal="left" vertical="center" wrapText="1"/>
    </xf>
    <xf numFmtId="0" fontId="7" fillId="0" borderId="24" xfId="53" applyNumberFormat="1" applyFill="1" applyBorder="1" applyAlignment="1" applyProtection="1">
      <alignment horizontal="left" vertical="center" wrapText="1"/>
    </xf>
    <xf numFmtId="0" fontId="20" fillId="0" borderId="24" xfId="53" applyNumberFormat="1" applyFont="1" applyFill="1" applyBorder="1" applyAlignment="1" applyProtection="1">
      <alignment horizontal="left" vertical="center" wrapText="1"/>
    </xf>
    <xf numFmtId="49" fontId="7" fillId="0" borderId="16" xfId="55" applyNumberFormat="1" applyProtection="1">
      <alignment horizontal="center"/>
    </xf>
    <xf numFmtId="0" fontId="7" fillId="0" borderId="22" xfId="53" applyNumberFormat="1" applyAlignment="1" applyProtection="1">
      <alignment vertical="center" wrapText="1"/>
    </xf>
    <xf numFmtId="49" fontId="7" fillId="0" borderId="65" xfId="35" applyNumberFormat="1" applyFont="1" applyFill="1" applyBorder="1" applyAlignment="1" applyProtection="1">
      <alignment horizontal="center" vertical="center" wrapText="1"/>
    </xf>
    <xf numFmtId="49" fontId="20" fillId="0" borderId="66" xfId="35" applyNumberFormat="1" applyFont="1" applyFill="1" applyBorder="1" applyAlignment="1" applyProtection="1">
      <alignment horizontal="center" vertical="center" wrapText="1"/>
    </xf>
    <xf numFmtId="49" fontId="7" fillId="0" borderId="65" xfId="35" applyNumberFormat="1" applyFont="1" applyFill="1" applyBorder="1" applyProtection="1">
      <alignment horizontal="center" vertical="center" wrapText="1"/>
    </xf>
    <xf numFmtId="49" fontId="20" fillId="0" borderId="66" xfId="35" applyFont="1" applyFill="1" applyBorder="1">
      <alignment horizontal="center" vertical="center" wrapText="1"/>
    </xf>
    <xf numFmtId="49" fontId="7" fillId="0" borderId="65" xfId="37" applyNumberFormat="1" applyFont="1" applyFill="1" applyBorder="1" applyAlignment="1" applyProtection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  <protection locked="0"/>
    </xf>
    <xf numFmtId="0" fontId="18" fillId="0" borderId="1" xfId="2" applyNumberFormat="1" applyFont="1" applyFill="1" applyAlignment="1" applyProtection="1">
      <alignment horizontal="center"/>
    </xf>
    <xf numFmtId="0" fontId="18" fillId="0" borderId="1" xfId="12" applyNumberFormat="1" applyFont="1" applyFill="1" applyAlignment="1" applyProtection="1">
      <alignment horizontal="center"/>
    </xf>
    <xf numFmtId="0" fontId="23" fillId="0" borderId="0" xfId="0" applyFont="1" applyFill="1" applyAlignment="1"/>
    <xf numFmtId="0" fontId="17" fillId="0" borderId="1" xfId="1" applyNumberFormat="1" applyFont="1" applyFill="1" applyBorder="1" applyAlignment="1" applyProtection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2" fillId="0" borderId="1" xfId="0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view="pageBreakPreview" topLeftCell="A76" zoomScale="110" zoomScaleNormal="110" zoomScaleSheetLayoutView="110" zoomScalePageLayoutView="70" workbookViewId="0">
      <selection activeCell="D18" sqref="D18"/>
    </sheetView>
  </sheetViews>
  <sheetFormatPr defaultColWidth="8.5703125" defaultRowHeight="15" x14ac:dyDescent="0.25"/>
  <cols>
    <col min="1" max="1" width="50.85546875" style="8" customWidth="1"/>
    <col min="2" max="2" width="21.42578125" style="8" customWidth="1"/>
    <col min="3" max="3" width="14.7109375" style="8" customWidth="1"/>
    <col min="4" max="4" width="16" style="8" customWidth="1"/>
    <col min="5" max="5" width="12" style="8" customWidth="1"/>
    <col min="6" max="16384" width="8.5703125" style="8"/>
  </cols>
  <sheetData>
    <row r="1" spans="1:5" s="2" customFormat="1" ht="18.75" customHeight="1" x14ac:dyDescent="0.2">
      <c r="A1" s="1"/>
      <c r="B1" s="1"/>
      <c r="C1" s="1"/>
      <c r="D1" s="42" t="s">
        <v>105</v>
      </c>
      <c r="E1" s="42"/>
    </row>
    <row r="2" spans="1:5" s="2" customFormat="1" ht="18" customHeight="1" x14ac:dyDescent="0.2">
      <c r="A2" s="1"/>
      <c r="B2" s="1"/>
      <c r="C2" s="52" t="s">
        <v>156</v>
      </c>
      <c r="D2" s="50"/>
      <c r="E2" s="50"/>
    </row>
    <row r="3" spans="1:5" s="2" customFormat="1" ht="15.75" customHeight="1" x14ac:dyDescent="0.2">
      <c r="A3" s="1"/>
      <c r="B3" s="1"/>
      <c r="C3" s="49" t="s">
        <v>103</v>
      </c>
      <c r="D3" s="50"/>
      <c r="E3" s="51"/>
    </row>
    <row r="4" spans="1:5" s="2" customFormat="1" ht="14.25" customHeight="1" x14ac:dyDescent="0.25">
      <c r="A4" s="1"/>
      <c r="B4" s="1"/>
      <c r="C4" s="53" t="s">
        <v>157</v>
      </c>
      <c r="D4" s="54"/>
      <c r="E4" s="54"/>
    </row>
    <row r="5" spans="1:5" s="2" customFormat="1" ht="14.1" customHeight="1" x14ac:dyDescent="0.2">
      <c r="A5" s="1"/>
      <c r="B5" s="1"/>
      <c r="C5" s="1"/>
    </row>
    <row r="6" spans="1:5" s="2" customFormat="1" ht="15.2" customHeight="1" x14ac:dyDescent="0.2">
      <c r="A6" s="1"/>
      <c r="B6" s="1"/>
      <c r="C6" s="1"/>
    </row>
    <row r="7" spans="1:5" s="2" customFormat="1" ht="15.2" customHeight="1" x14ac:dyDescent="0.2">
      <c r="A7" s="3"/>
      <c r="B7" s="4"/>
      <c r="C7" s="4"/>
    </row>
    <row r="8" spans="1:5" s="2" customFormat="1" ht="14.1" customHeight="1" x14ac:dyDescent="0.2">
      <c r="A8" s="5"/>
      <c r="B8" s="43"/>
      <c r="C8" s="43"/>
    </row>
    <row r="9" spans="1:5" s="2" customFormat="1" ht="14.1" customHeight="1" x14ac:dyDescent="0.2">
      <c r="A9" s="44" t="s">
        <v>138</v>
      </c>
      <c r="B9" s="44"/>
      <c r="C9" s="44"/>
      <c r="D9" s="45"/>
      <c r="E9" s="45"/>
    </row>
    <row r="10" spans="1:5" s="2" customFormat="1" ht="8.25" customHeight="1" x14ac:dyDescent="0.2">
      <c r="A10" s="6"/>
      <c r="B10" s="6"/>
      <c r="C10" s="6"/>
    </row>
    <row r="11" spans="1:5" s="2" customFormat="1" ht="14.25" customHeight="1" x14ac:dyDescent="0.2">
      <c r="A11" s="46"/>
      <c r="B11" s="47"/>
      <c r="C11" s="47"/>
      <c r="D11" s="48"/>
      <c r="E11" s="7" t="s">
        <v>106</v>
      </c>
    </row>
    <row r="12" spans="1:5" ht="11.45" customHeight="1" x14ac:dyDescent="0.25">
      <c r="A12" s="38" t="s">
        <v>152</v>
      </c>
      <c r="B12" s="38" t="s">
        <v>153</v>
      </c>
      <c r="C12" s="36" t="s">
        <v>154</v>
      </c>
      <c r="D12" s="36" t="s">
        <v>155</v>
      </c>
      <c r="E12" s="40" t="s">
        <v>137</v>
      </c>
    </row>
    <row r="13" spans="1:5" ht="83.25" customHeight="1" x14ac:dyDescent="0.25">
      <c r="A13" s="39"/>
      <c r="B13" s="39"/>
      <c r="C13" s="37"/>
      <c r="D13" s="37"/>
      <c r="E13" s="41"/>
    </row>
    <row r="14" spans="1:5" ht="11.45" customHeight="1" x14ac:dyDescent="0.25">
      <c r="A14" s="28" t="s">
        <v>0</v>
      </c>
      <c r="B14" s="29" t="s">
        <v>151</v>
      </c>
      <c r="C14" s="30" t="s">
        <v>1</v>
      </c>
      <c r="D14" s="30" t="s">
        <v>2</v>
      </c>
      <c r="E14" s="30" t="s">
        <v>3</v>
      </c>
    </row>
    <row r="15" spans="1:5" x14ac:dyDescent="0.25">
      <c r="A15" s="31" t="s">
        <v>5</v>
      </c>
      <c r="B15" s="9" t="s">
        <v>6</v>
      </c>
      <c r="C15" s="10">
        <f>C16+C18+C20+C25+C28+C32+C42+C44+C47+C51+C57</f>
        <v>525565531</v>
      </c>
      <c r="D15" s="10">
        <f>D16+D18+D20+D25+D28+D32+D42+D44+D47+D51+D57</f>
        <v>591171352.68999994</v>
      </c>
      <c r="E15" s="11">
        <f>D15/C15*100</f>
        <v>112.48290038450028</v>
      </c>
    </row>
    <row r="16" spans="1:5" x14ac:dyDescent="0.25">
      <c r="A16" s="32" t="s">
        <v>7</v>
      </c>
      <c r="B16" s="12" t="s">
        <v>8</v>
      </c>
      <c r="C16" s="13">
        <f>C17</f>
        <v>450348731</v>
      </c>
      <c r="D16" s="13">
        <f>D17</f>
        <v>507935899.11000001</v>
      </c>
      <c r="E16" s="14">
        <f t="shared" ref="E16:E56" si="0">D16/C16*100</f>
        <v>112.78723889864808</v>
      </c>
    </row>
    <row r="17" spans="1:5" x14ac:dyDescent="0.25">
      <c r="A17" s="32" t="s">
        <v>9</v>
      </c>
      <c r="B17" s="12" t="s">
        <v>10</v>
      </c>
      <c r="C17" s="13">
        <v>450348731</v>
      </c>
      <c r="D17" s="13">
        <v>507935899.11000001</v>
      </c>
      <c r="E17" s="14">
        <f t="shared" si="0"/>
        <v>112.78723889864808</v>
      </c>
    </row>
    <row r="18" spans="1:5" ht="30.75" customHeight="1" x14ac:dyDescent="0.25">
      <c r="A18" s="32" t="s">
        <v>11</v>
      </c>
      <c r="B18" s="12" t="s">
        <v>12</v>
      </c>
      <c r="C18" s="13">
        <f>C19</f>
        <v>14540000</v>
      </c>
      <c r="D18" s="13">
        <f>D19</f>
        <v>14557832.380000001</v>
      </c>
      <c r="E18" s="14">
        <f t="shared" si="0"/>
        <v>100.12264360385146</v>
      </c>
    </row>
    <row r="19" spans="1:5" ht="27" customHeight="1" x14ac:dyDescent="0.25">
      <c r="A19" s="32" t="s">
        <v>13</v>
      </c>
      <c r="B19" s="12" t="s">
        <v>14</v>
      </c>
      <c r="C19" s="13">
        <v>14540000</v>
      </c>
      <c r="D19" s="13">
        <v>14557832.380000001</v>
      </c>
      <c r="E19" s="14">
        <f t="shared" si="0"/>
        <v>100.12264360385146</v>
      </c>
    </row>
    <row r="20" spans="1:5" x14ac:dyDescent="0.25">
      <c r="A20" s="32" t="s">
        <v>15</v>
      </c>
      <c r="B20" s="12" t="s">
        <v>16</v>
      </c>
      <c r="C20" s="13">
        <f>C21+C22+C23+C24</f>
        <v>9297800</v>
      </c>
      <c r="D20" s="13">
        <f>D21+D22+D23+D24</f>
        <v>11422234.809999999</v>
      </c>
      <c r="E20" s="14">
        <f t="shared" si="0"/>
        <v>122.84879014390499</v>
      </c>
    </row>
    <row r="21" spans="1:5" ht="25.5" customHeight="1" x14ac:dyDescent="0.25">
      <c r="A21" s="32" t="s">
        <v>17</v>
      </c>
      <c r="B21" s="12" t="s">
        <v>18</v>
      </c>
      <c r="C21" s="13">
        <v>1300000</v>
      </c>
      <c r="D21" s="13">
        <v>1264028.92</v>
      </c>
      <c r="E21" s="14">
        <f t="shared" si="0"/>
        <v>97.232993846153832</v>
      </c>
    </row>
    <row r="22" spans="1:5" ht="26.25" customHeight="1" x14ac:dyDescent="0.25">
      <c r="A22" s="32" t="s">
        <v>19</v>
      </c>
      <c r="B22" s="12" t="s">
        <v>20</v>
      </c>
      <c r="C22" s="13">
        <v>0</v>
      </c>
      <c r="D22" s="13">
        <v>102507.39</v>
      </c>
      <c r="E22" s="14">
        <v>0</v>
      </c>
    </row>
    <row r="23" spans="1:5" x14ac:dyDescent="0.25">
      <c r="A23" s="32" t="s">
        <v>21</v>
      </c>
      <c r="B23" s="12" t="s">
        <v>22</v>
      </c>
      <c r="C23" s="13">
        <v>3512800</v>
      </c>
      <c r="D23" s="13">
        <v>3510799</v>
      </c>
      <c r="E23" s="14">
        <f t="shared" si="0"/>
        <v>99.943036893646095</v>
      </c>
    </row>
    <row r="24" spans="1:5" ht="25.5" customHeight="1" x14ac:dyDescent="0.25">
      <c r="A24" s="32" t="s">
        <v>23</v>
      </c>
      <c r="B24" s="12" t="s">
        <v>24</v>
      </c>
      <c r="C24" s="13">
        <v>4485000</v>
      </c>
      <c r="D24" s="13">
        <v>6544899.5</v>
      </c>
      <c r="E24" s="14">
        <f t="shared" si="0"/>
        <v>145.92863991081381</v>
      </c>
    </row>
    <row r="25" spans="1:5" x14ac:dyDescent="0.25">
      <c r="A25" s="32" t="s">
        <v>25</v>
      </c>
      <c r="B25" s="12" t="s">
        <v>26</v>
      </c>
      <c r="C25" s="13">
        <f>C26+C27</f>
        <v>14679000</v>
      </c>
      <c r="D25" s="13">
        <f>D26+D27</f>
        <v>15149029.84</v>
      </c>
      <c r="E25" s="14">
        <f t="shared" si="0"/>
        <v>103.20205627086314</v>
      </c>
    </row>
    <row r="26" spans="1:5" x14ac:dyDescent="0.25">
      <c r="A26" s="32" t="s">
        <v>27</v>
      </c>
      <c r="B26" s="12" t="s">
        <v>28</v>
      </c>
      <c r="C26" s="13">
        <v>3800000</v>
      </c>
      <c r="D26" s="13">
        <v>4152147.48</v>
      </c>
      <c r="E26" s="14">
        <f t="shared" si="0"/>
        <v>109.26703894736842</v>
      </c>
    </row>
    <row r="27" spans="1:5" x14ac:dyDescent="0.25">
      <c r="A27" s="32" t="s">
        <v>29</v>
      </c>
      <c r="B27" s="12" t="s">
        <v>30</v>
      </c>
      <c r="C27" s="13">
        <v>10879000</v>
      </c>
      <c r="D27" s="13">
        <v>10996882.359999999</v>
      </c>
      <c r="E27" s="14">
        <f t="shared" si="0"/>
        <v>101.08357716701902</v>
      </c>
    </row>
    <row r="28" spans="1:5" x14ac:dyDescent="0.25">
      <c r="A28" s="32" t="s">
        <v>31</v>
      </c>
      <c r="B28" s="12" t="s">
        <v>32</v>
      </c>
      <c r="C28" s="13">
        <f>C29+C30+C31</f>
        <v>9200000</v>
      </c>
      <c r="D28" s="13">
        <f>D29+D30+D31</f>
        <v>9872035.5</v>
      </c>
      <c r="E28" s="14">
        <f t="shared" si="0"/>
        <v>107.30473369565216</v>
      </c>
    </row>
    <row r="29" spans="1:5" ht="28.5" customHeight="1" x14ac:dyDescent="0.25">
      <c r="A29" s="32" t="s">
        <v>33</v>
      </c>
      <c r="B29" s="12" t="s">
        <v>34</v>
      </c>
      <c r="C29" s="13">
        <v>9200000</v>
      </c>
      <c r="D29" s="13">
        <v>9865435.5</v>
      </c>
      <c r="E29" s="14">
        <f t="shared" si="0"/>
        <v>107.2329945652174</v>
      </c>
    </row>
    <row r="30" spans="1:5" ht="39.75" customHeight="1" x14ac:dyDescent="0.25">
      <c r="A30" s="32" t="s">
        <v>35</v>
      </c>
      <c r="B30" s="12" t="s">
        <v>36</v>
      </c>
      <c r="C30" s="13">
        <v>0</v>
      </c>
      <c r="D30" s="13">
        <v>1600</v>
      </c>
      <c r="E30" s="14">
        <v>0</v>
      </c>
    </row>
    <row r="31" spans="1:5" ht="28.5" customHeight="1" x14ac:dyDescent="0.25">
      <c r="A31" s="32" t="s">
        <v>107</v>
      </c>
      <c r="B31" s="12" t="s">
        <v>108</v>
      </c>
      <c r="C31" s="13">
        <v>0</v>
      </c>
      <c r="D31" s="13">
        <v>5000</v>
      </c>
      <c r="E31" s="14">
        <v>0</v>
      </c>
    </row>
    <row r="32" spans="1:5" ht="26.25" customHeight="1" x14ac:dyDescent="0.25">
      <c r="A32" s="32" t="s">
        <v>37</v>
      </c>
      <c r="B32" s="12" t="s">
        <v>38</v>
      </c>
      <c r="C32" s="13">
        <f>C33+C40+C38+C39</f>
        <v>19790000</v>
      </c>
      <c r="D32" s="13">
        <f>D33+D40+D38+D39</f>
        <v>21160609.530000001</v>
      </c>
      <c r="E32" s="14">
        <f t="shared" si="0"/>
        <v>106.92576821627084</v>
      </c>
    </row>
    <row r="33" spans="1:5" ht="72" customHeight="1" x14ac:dyDescent="0.25">
      <c r="A33" s="32" t="s">
        <v>39</v>
      </c>
      <c r="B33" s="12" t="s">
        <v>40</v>
      </c>
      <c r="C33" s="13">
        <f>C34+C35+C36+C37</f>
        <v>19460000</v>
      </c>
      <c r="D33" s="13">
        <f>D34+D35+D36+D37</f>
        <v>20814661.440000001</v>
      </c>
      <c r="E33" s="14">
        <f t="shared" si="0"/>
        <v>106.96126125385406</v>
      </c>
    </row>
    <row r="34" spans="1:5" ht="51.75" customHeight="1" x14ac:dyDescent="0.25">
      <c r="A34" s="32" t="s">
        <v>41</v>
      </c>
      <c r="B34" s="12" t="s">
        <v>42</v>
      </c>
      <c r="C34" s="13">
        <v>11800000</v>
      </c>
      <c r="D34" s="13">
        <v>12228017.33</v>
      </c>
      <c r="E34" s="14">
        <f t="shared" si="0"/>
        <v>103.62726550847458</v>
      </c>
    </row>
    <row r="35" spans="1:5" ht="61.5" customHeight="1" x14ac:dyDescent="0.25">
      <c r="A35" s="32" t="s">
        <v>43</v>
      </c>
      <c r="B35" s="12" t="s">
        <v>44</v>
      </c>
      <c r="C35" s="13">
        <v>2000000</v>
      </c>
      <c r="D35" s="13">
        <v>2198604.33</v>
      </c>
      <c r="E35" s="14">
        <f t="shared" si="0"/>
        <v>109.93021650000001</v>
      </c>
    </row>
    <row r="36" spans="1:5" ht="69" customHeight="1" x14ac:dyDescent="0.25">
      <c r="A36" s="32" t="s">
        <v>45</v>
      </c>
      <c r="B36" s="12" t="s">
        <v>46</v>
      </c>
      <c r="C36" s="13">
        <v>60000</v>
      </c>
      <c r="D36" s="13">
        <v>60000</v>
      </c>
      <c r="E36" s="14">
        <f t="shared" si="0"/>
        <v>100</v>
      </c>
    </row>
    <row r="37" spans="1:5" ht="38.25" customHeight="1" x14ac:dyDescent="0.25">
      <c r="A37" s="32" t="s">
        <v>47</v>
      </c>
      <c r="B37" s="12" t="s">
        <v>48</v>
      </c>
      <c r="C37" s="13">
        <v>5600000</v>
      </c>
      <c r="D37" s="13">
        <v>6328039.7800000003</v>
      </c>
      <c r="E37" s="14">
        <f t="shared" si="0"/>
        <v>113.00071035714285</v>
      </c>
    </row>
    <row r="38" spans="1:5" ht="36.75" customHeight="1" x14ac:dyDescent="0.25">
      <c r="A38" s="32" t="s">
        <v>109</v>
      </c>
      <c r="B38" s="12" t="s">
        <v>110</v>
      </c>
      <c r="C38" s="13">
        <v>0</v>
      </c>
      <c r="D38" s="13">
        <v>1.43</v>
      </c>
      <c r="E38" s="14">
        <v>0</v>
      </c>
    </row>
    <row r="39" spans="1:5" ht="55.5" customHeight="1" x14ac:dyDescent="0.25">
      <c r="A39" s="32" t="s">
        <v>139</v>
      </c>
      <c r="B39" s="34" t="s">
        <v>140</v>
      </c>
      <c r="C39" s="13">
        <v>0</v>
      </c>
      <c r="D39" s="13">
        <v>1543.23</v>
      </c>
      <c r="E39" s="14">
        <v>0</v>
      </c>
    </row>
    <row r="40" spans="1:5" ht="66.75" customHeight="1" x14ac:dyDescent="0.25">
      <c r="A40" s="32" t="s">
        <v>49</v>
      </c>
      <c r="B40" s="12" t="s">
        <v>50</v>
      </c>
      <c r="C40" s="13">
        <f>C41</f>
        <v>330000</v>
      </c>
      <c r="D40" s="13">
        <f>D41</f>
        <v>344403.43</v>
      </c>
      <c r="E40" s="14">
        <f t="shared" si="0"/>
        <v>104.36467575757575</v>
      </c>
    </row>
    <row r="41" spans="1:5" ht="60.75" customHeight="1" x14ac:dyDescent="0.25">
      <c r="A41" s="32" t="s">
        <v>51</v>
      </c>
      <c r="B41" s="12" t="s">
        <v>52</v>
      </c>
      <c r="C41" s="13">
        <v>330000</v>
      </c>
      <c r="D41" s="13">
        <v>344403.43</v>
      </c>
      <c r="E41" s="14">
        <f t="shared" si="0"/>
        <v>104.36467575757575</v>
      </c>
    </row>
    <row r="42" spans="1:5" x14ac:dyDescent="0.25">
      <c r="A42" s="32" t="s">
        <v>53</v>
      </c>
      <c r="B42" s="12" t="s">
        <v>54</v>
      </c>
      <c r="C42" s="13">
        <f>C43</f>
        <v>960000</v>
      </c>
      <c r="D42" s="13">
        <f>D43</f>
        <v>1086051.6200000001</v>
      </c>
      <c r="E42" s="14">
        <f t="shared" si="0"/>
        <v>113.13037708333336</v>
      </c>
    </row>
    <row r="43" spans="1:5" x14ac:dyDescent="0.25">
      <c r="A43" s="32" t="s">
        <v>55</v>
      </c>
      <c r="B43" s="12" t="s">
        <v>56</v>
      </c>
      <c r="C43" s="13">
        <v>960000</v>
      </c>
      <c r="D43" s="13">
        <v>1086051.6200000001</v>
      </c>
      <c r="E43" s="14">
        <f t="shared" si="0"/>
        <v>113.13037708333336</v>
      </c>
    </row>
    <row r="44" spans="1:5" ht="27.75" customHeight="1" x14ac:dyDescent="0.25">
      <c r="A44" s="32" t="s">
        <v>57</v>
      </c>
      <c r="B44" s="12" t="s">
        <v>58</v>
      </c>
      <c r="C44" s="13">
        <f>C45+C46</f>
        <v>4400000</v>
      </c>
      <c r="D44" s="13">
        <f>D45+D46</f>
        <v>4900624.57</v>
      </c>
      <c r="E44" s="14">
        <f t="shared" si="0"/>
        <v>111.37783113636364</v>
      </c>
    </row>
    <row r="45" spans="1:5" x14ac:dyDescent="0.25">
      <c r="A45" s="32" t="s">
        <v>59</v>
      </c>
      <c r="B45" s="12" t="s">
        <v>60</v>
      </c>
      <c r="C45" s="13">
        <v>1700000</v>
      </c>
      <c r="D45" s="13">
        <v>1949560</v>
      </c>
      <c r="E45" s="14">
        <f t="shared" si="0"/>
        <v>114.68</v>
      </c>
    </row>
    <row r="46" spans="1:5" x14ac:dyDescent="0.25">
      <c r="A46" s="32" t="s">
        <v>61</v>
      </c>
      <c r="B46" s="12" t="s">
        <v>62</v>
      </c>
      <c r="C46" s="13">
        <v>2700000</v>
      </c>
      <c r="D46" s="13">
        <v>2951064.57</v>
      </c>
      <c r="E46" s="14">
        <f t="shared" si="0"/>
        <v>109.29868777777779</v>
      </c>
    </row>
    <row r="47" spans="1:5" ht="27" customHeight="1" x14ac:dyDescent="0.25">
      <c r="A47" s="32" t="s">
        <v>63</v>
      </c>
      <c r="B47" s="12" t="s">
        <v>64</v>
      </c>
      <c r="C47" s="13">
        <f>C48+C49+C50</f>
        <v>1100000</v>
      </c>
      <c r="D47" s="13">
        <f>D48+D49+D50</f>
        <v>3751059.2800000003</v>
      </c>
      <c r="E47" s="14">
        <f t="shared" si="0"/>
        <v>341.00538909090909</v>
      </c>
    </row>
    <row r="48" spans="1:5" ht="60" customHeight="1" x14ac:dyDescent="0.25">
      <c r="A48" s="32" t="s">
        <v>65</v>
      </c>
      <c r="B48" s="12" t="s">
        <v>66</v>
      </c>
      <c r="C48" s="13">
        <v>0</v>
      </c>
      <c r="D48" s="13">
        <v>2396000</v>
      </c>
      <c r="E48" s="14">
        <v>0</v>
      </c>
    </row>
    <row r="49" spans="1:5" ht="28.5" customHeight="1" x14ac:dyDescent="0.25">
      <c r="A49" s="32" t="s">
        <v>67</v>
      </c>
      <c r="B49" s="12" t="s">
        <v>68</v>
      </c>
      <c r="C49" s="13">
        <v>1100000</v>
      </c>
      <c r="D49" s="13">
        <v>1206584.03</v>
      </c>
      <c r="E49" s="14">
        <f t="shared" si="0"/>
        <v>109.68945727272728</v>
      </c>
    </row>
    <row r="50" spans="1:5" ht="49.5" customHeight="1" x14ac:dyDescent="0.25">
      <c r="A50" s="32" t="s">
        <v>69</v>
      </c>
      <c r="B50" s="12" t="s">
        <v>70</v>
      </c>
      <c r="C50" s="13">
        <v>0</v>
      </c>
      <c r="D50" s="13">
        <v>148475.25</v>
      </c>
      <c r="E50" s="14">
        <v>0</v>
      </c>
    </row>
    <row r="51" spans="1:5" x14ac:dyDescent="0.25">
      <c r="A51" s="32" t="s">
        <v>71</v>
      </c>
      <c r="B51" s="12" t="s">
        <v>72</v>
      </c>
      <c r="C51" s="13">
        <f>C52+C53+C54+C55+C56</f>
        <v>1250000</v>
      </c>
      <c r="D51" s="13">
        <f>D52+D53+D54+D55+D56</f>
        <v>1338564.04</v>
      </c>
      <c r="E51" s="14">
        <f t="shared" si="0"/>
        <v>107.08512320000001</v>
      </c>
    </row>
    <row r="52" spans="1:5" ht="27" customHeight="1" x14ac:dyDescent="0.25">
      <c r="A52" s="32" t="s">
        <v>73</v>
      </c>
      <c r="B52" s="12" t="s">
        <v>74</v>
      </c>
      <c r="C52" s="13">
        <v>690820</v>
      </c>
      <c r="D52" s="13">
        <v>823150.05</v>
      </c>
      <c r="E52" s="14">
        <f t="shared" si="0"/>
        <v>119.15550360441216</v>
      </c>
    </row>
    <row r="53" spans="1:5" ht="28.5" customHeight="1" x14ac:dyDescent="0.25">
      <c r="A53" s="32" t="s">
        <v>75</v>
      </c>
      <c r="B53" s="12" t="s">
        <v>76</v>
      </c>
      <c r="C53" s="13">
        <v>140280</v>
      </c>
      <c r="D53" s="13">
        <v>214033.56</v>
      </c>
      <c r="E53" s="14">
        <f t="shared" si="0"/>
        <v>152.57596236099229</v>
      </c>
    </row>
    <row r="54" spans="1:5" ht="85.5" customHeight="1" x14ac:dyDescent="0.25">
      <c r="A54" s="32" t="s">
        <v>77</v>
      </c>
      <c r="B54" s="12" t="s">
        <v>78</v>
      </c>
      <c r="C54" s="13">
        <v>413900</v>
      </c>
      <c r="D54" s="13">
        <v>209920.43</v>
      </c>
      <c r="E54" s="14">
        <f t="shared" si="0"/>
        <v>50.71766851896593</v>
      </c>
    </row>
    <row r="55" spans="1:5" ht="26.25" customHeight="1" x14ac:dyDescent="0.25">
      <c r="A55" s="35" t="s">
        <v>141</v>
      </c>
      <c r="B55" s="34" t="s">
        <v>142</v>
      </c>
      <c r="C55" s="13">
        <v>0</v>
      </c>
      <c r="D55" s="13">
        <v>91460</v>
      </c>
      <c r="E55" s="14">
        <v>0</v>
      </c>
    </row>
    <row r="56" spans="1:5" x14ac:dyDescent="0.25">
      <c r="A56" s="32" t="s">
        <v>79</v>
      </c>
      <c r="B56" s="12" t="s">
        <v>80</v>
      </c>
      <c r="C56" s="13">
        <v>5000</v>
      </c>
      <c r="D56" s="13">
        <v>0</v>
      </c>
      <c r="E56" s="14">
        <f t="shared" si="0"/>
        <v>0</v>
      </c>
    </row>
    <row r="57" spans="1:5" x14ac:dyDescent="0.25">
      <c r="A57" s="32" t="s">
        <v>81</v>
      </c>
      <c r="B57" s="12" t="s">
        <v>82</v>
      </c>
      <c r="C57" s="13">
        <f>C58</f>
        <v>0</v>
      </c>
      <c r="D57" s="13">
        <f>D58</f>
        <v>-2587.9899999999998</v>
      </c>
      <c r="E57" s="14">
        <v>0</v>
      </c>
    </row>
    <row r="58" spans="1:5" ht="26.25" customHeight="1" x14ac:dyDescent="0.25">
      <c r="A58" s="32" t="s">
        <v>83</v>
      </c>
      <c r="B58" s="15" t="s">
        <v>111</v>
      </c>
      <c r="C58" s="13">
        <v>0</v>
      </c>
      <c r="D58" s="13">
        <v>-2587.9899999999998</v>
      </c>
      <c r="E58" s="14">
        <v>0</v>
      </c>
    </row>
    <row r="59" spans="1:5" x14ac:dyDescent="0.25">
      <c r="A59" s="31" t="s">
        <v>84</v>
      </c>
      <c r="B59" s="9" t="s">
        <v>85</v>
      </c>
      <c r="C59" s="10">
        <f>C60+C83</f>
        <v>756780895.01999998</v>
      </c>
      <c r="D59" s="10">
        <f>D60+D83</f>
        <v>656161975.25999999</v>
      </c>
      <c r="E59" s="11">
        <f t="shared" ref="E59:E82" si="1">D59/C59*100</f>
        <v>86.704352551428926</v>
      </c>
    </row>
    <row r="60" spans="1:5" ht="28.5" customHeight="1" x14ac:dyDescent="0.25">
      <c r="A60" s="32" t="s">
        <v>86</v>
      </c>
      <c r="B60" s="12" t="s">
        <v>87</v>
      </c>
      <c r="C60" s="13">
        <f>C61+C64+C69+C78</f>
        <v>756780895.01999998</v>
      </c>
      <c r="D60" s="13">
        <f>D61+D64+D69+D78</f>
        <v>656164431.78999996</v>
      </c>
      <c r="E60" s="14">
        <f t="shared" si="1"/>
        <v>86.704677153967936</v>
      </c>
    </row>
    <row r="61" spans="1:5" x14ac:dyDescent="0.25">
      <c r="A61" s="32" t="s">
        <v>88</v>
      </c>
      <c r="B61" s="12" t="s">
        <v>89</v>
      </c>
      <c r="C61" s="13">
        <f>C62+C63</f>
        <v>22247613</v>
      </c>
      <c r="D61" s="13">
        <f>D62+D63</f>
        <v>22377813</v>
      </c>
      <c r="E61" s="14">
        <f t="shared" si="1"/>
        <v>100.58523132346828</v>
      </c>
    </row>
    <row r="62" spans="1:5" ht="28.5" customHeight="1" x14ac:dyDescent="0.25">
      <c r="A62" s="32" t="s">
        <v>90</v>
      </c>
      <c r="B62" s="12" t="s">
        <v>112</v>
      </c>
      <c r="C62" s="13">
        <v>20069613</v>
      </c>
      <c r="D62" s="13">
        <v>20069613</v>
      </c>
      <c r="E62" s="14">
        <f t="shared" si="1"/>
        <v>100</v>
      </c>
    </row>
    <row r="63" spans="1:5" x14ac:dyDescent="0.25">
      <c r="A63" s="32" t="s">
        <v>91</v>
      </c>
      <c r="B63" s="12" t="s">
        <v>92</v>
      </c>
      <c r="C63" s="13">
        <v>2178000</v>
      </c>
      <c r="D63" s="13">
        <v>2308200</v>
      </c>
      <c r="E63" s="14">
        <f t="shared" si="1"/>
        <v>105.97796143250689</v>
      </c>
    </row>
    <row r="64" spans="1:5" s="17" customFormat="1" ht="26.25" customHeight="1" x14ac:dyDescent="0.25">
      <c r="A64" s="33" t="s">
        <v>93</v>
      </c>
      <c r="B64" s="15" t="s">
        <v>94</v>
      </c>
      <c r="C64" s="16">
        <f>C65+C66+C67+C68</f>
        <v>347789105.63999999</v>
      </c>
      <c r="D64" s="16">
        <f>D65+D66+D67+D68</f>
        <v>261468210.75</v>
      </c>
      <c r="E64" s="14">
        <f t="shared" si="1"/>
        <v>75.180103835871265</v>
      </c>
    </row>
    <row r="65" spans="1:5" ht="39.75" customHeight="1" x14ac:dyDescent="0.25">
      <c r="A65" s="35" t="s">
        <v>143</v>
      </c>
      <c r="B65" s="12" t="s">
        <v>113</v>
      </c>
      <c r="C65" s="13">
        <v>196559640.11000001</v>
      </c>
      <c r="D65" s="13">
        <v>113249092.42</v>
      </c>
      <c r="E65" s="14">
        <f t="shared" si="1"/>
        <v>57.615638875113319</v>
      </c>
    </row>
    <row r="66" spans="1:5" ht="27.75" customHeight="1" x14ac:dyDescent="0.25">
      <c r="A66" s="35" t="s">
        <v>95</v>
      </c>
      <c r="B66" s="34" t="s">
        <v>144</v>
      </c>
      <c r="C66" s="13">
        <v>6175617.3899999997</v>
      </c>
      <c r="D66" s="13">
        <v>6175617.3899999997</v>
      </c>
      <c r="E66" s="14">
        <f t="shared" si="1"/>
        <v>100</v>
      </c>
    </row>
    <row r="67" spans="1:5" ht="41.25" customHeight="1" x14ac:dyDescent="0.25">
      <c r="A67" s="32" t="s">
        <v>96</v>
      </c>
      <c r="B67" s="12" t="s">
        <v>114</v>
      </c>
      <c r="C67" s="13">
        <v>1710000</v>
      </c>
      <c r="D67" s="13">
        <v>1710000</v>
      </c>
      <c r="E67" s="14">
        <f t="shared" si="1"/>
        <v>100</v>
      </c>
    </row>
    <row r="68" spans="1:5" x14ac:dyDescent="0.25">
      <c r="A68" s="32" t="s">
        <v>97</v>
      </c>
      <c r="B68" s="12" t="s">
        <v>115</v>
      </c>
      <c r="C68" s="13">
        <v>143343848.13999999</v>
      </c>
      <c r="D68" s="13">
        <v>140333500.94</v>
      </c>
      <c r="E68" s="14">
        <f t="shared" si="1"/>
        <v>97.899911828054272</v>
      </c>
    </row>
    <row r="69" spans="1:5" ht="22.5" x14ac:dyDescent="0.25">
      <c r="A69" s="32" t="s">
        <v>98</v>
      </c>
      <c r="B69" s="12" t="s">
        <v>116</v>
      </c>
      <c r="C69" s="13">
        <f>C70+C71+C72+C73+C74+C75+C76+C77</f>
        <v>349189189.14999998</v>
      </c>
      <c r="D69" s="13">
        <f>D70+D71+D72+D73+D74+D75+D76+D77</f>
        <v>336333420.81</v>
      </c>
      <c r="E69" s="14">
        <f t="shared" si="1"/>
        <v>96.318394515221499</v>
      </c>
    </row>
    <row r="70" spans="1:5" ht="26.25" customHeight="1" x14ac:dyDescent="0.25">
      <c r="A70" s="32" t="s">
        <v>145</v>
      </c>
      <c r="B70" s="12" t="s">
        <v>117</v>
      </c>
      <c r="C70" s="13">
        <v>326487839.64999998</v>
      </c>
      <c r="D70" s="13">
        <v>313632071.31</v>
      </c>
      <c r="E70" s="14">
        <f t="shared" si="1"/>
        <v>96.062405156105797</v>
      </c>
    </row>
    <row r="71" spans="1:5" ht="66.75" customHeight="1" x14ac:dyDescent="0.25">
      <c r="A71" s="32" t="s">
        <v>118</v>
      </c>
      <c r="B71" s="12" t="s">
        <v>119</v>
      </c>
      <c r="C71" s="13">
        <v>2287590</v>
      </c>
      <c r="D71" s="13">
        <v>2287590</v>
      </c>
      <c r="E71" s="14">
        <f t="shared" si="1"/>
        <v>100</v>
      </c>
    </row>
    <row r="72" spans="1:5" ht="45" customHeight="1" x14ac:dyDescent="0.25">
      <c r="A72" s="32" t="s">
        <v>99</v>
      </c>
      <c r="B72" s="12" t="s">
        <v>120</v>
      </c>
      <c r="C72" s="13">
        <v>642486</v>
      </c>
      <c r="D72" s="13">
        <v>642486</v>
      </c>
      <c r="E72" s="14">
        <f t="shared" si="1"/>
        <v>100</v>
      </c>
    </row>
    <row r="73" spans="1:5" ht="51" customHeight="1" x14ac:dyDescent="0.25">
      <c r="A73" s="32" t="s">
        <v>146</v>
      </c>
      <c r="B73" s="12" t="s">
        <v>121</v>
      </c>
      <c r="C73" s="13">
        <v>20881</v>
      </c>
      <c r="D73" s="13">
        <v>20881</v>
      </c>
      <c r="E73" s="14">
        <f t="shared" si="1"/>
        <v>100</v>
      </c>
    </row>
    <row r="74" spans="1:5" ht="51" customHeight="1" x14ac:dyDescent="0.25">
      <c r="A74" s="32" t="s">
        <v>147</v>
      </c>
      <c r="B74" s="12" t="s">
        <v>122</v>
      </c>
      <c r="C74" s="13">
        <v>14106540.5</v>
      </c>
      <c r="D74" s="13">
        <v>14106540.5</v>
      </c>
      <c r="E74" s="14">
        <f t="shared" si="1"/>
        <v>100</v>
      </c>
    </row>
    <row r="75" spans="1:5" ht="28.5" customHeight="1" x14ac:dyDescent="0.25">
      <c r="A75" s="32" t="s">
        <v>148</v>
      </c>
      <c r="B75" s="12" t="s">
        <v>123</v>
      </c>
      <c r="C75" s="13">
        <v>2298949</v>
      </c>
      <c r="D75" s="13">
        <v>2298949</v>
      </c>
      <c r="E75" s="14">
        <f t="shared" si="1"/>
        <v>100</v>
      </c>
    </row>
    <row r="76" spans="1:5" ht="27" customHeight="1" x14ac:dyDescent="0.25">
      <c r="A76" s="32" t="s">
        <v>149</v>
      </c>
      <c r="B76" s="12" t="s">
        <v>124</v>
      </c>
      <c r="C76" s="13">
        <v>2972936</v>
      </c>
      <c r="D76" s="13">
        <v>2972936</v>
      </c>
      <c r="E76" s="14">
        <f t="shared" si="1"/>
        <v>100</v>
      </c>
    </row>
    <row r="77" spans="1:5" ht="18.75" customHeight="1" x14ac:dyDescent="0.25">
      <c r="A77" s="32" t="s">
        <v>150</v>
      </c>
      <c r="B77" s="12" t="s">
        <v>125</v>
      </c>
      <c r="C77" s="13">
        <v>371967</v>
      </c>
      <c r="D77" s="13">
        <v>371967</v>
      </c>
      <c r="E77" s="14">
        <f t="shared" si="1"/>
        <v>100</v>
      </c>
    </row>
    <row r="78" spans="1:5" x14ac:dyDescent="0.25">
      <c r="A78" s="32" t="s">
        <v>100</v>
      </c>
      <c r="B78" s="12" t="s">
        <v>126</v>
      </c>
      <c r="C78" s="13">
        <f>C79+C80+C81+C82</f>
        <v>37554987.230000004</v>
      </c>
      <c r="D78" s="13">
        <f>D79+D80+D81+D82</f>
        <v>35984987.230000004</v>
      </c>
      <c r="E78" s="14">
        <f t="shared" si="1"/>
        <v>95.819463363454858</v>
      </c>
    </row>
    <row r="79" spans="1:5" ht="112.5" customHeight="1" x14ac:dyDescent="0.25">
      <c r="A79" s="32" t="s">
        <v>127</v>
      </c>
      <c r="B79" s="12" t="s">
        <v>128</v>
      </c>
      <c r="C79" s="13">
        <v>703080</v>
      </c>
      <c r="D79" s="13">
        <v>703080</v>
      </c>
      <c r="E79" s="14">
        <f t="shared" si="1"/>
        <v>100</v>
      </c>
    </row>
    <row r="80" spans="1:5" ht="67.5" customHeight="1" x14ac:dyDescent="0.25">
      <c r="A80" s="32" t="s">
        <v>129</v>
      </c>
      <c r="B80" s="12" t="s">
        <v>130</v>
      </c>
      <c r="C80" s="13">
        <v>2048511.63</v>
      </c>
      <c r="D80" s="13">
        <v>2048511.63</v>
      </c>
      <c r="E80" s="14">
        <f t="shared" si="1"/>
        <v>100</v>
      </c>
    </row>
    <row r="81" spans="1:5" ht="62.25" customHeight="1" x14ac:dyDescent="0.25">
      <c r="A81" s="32" t="s">
        <v>131</v>
      </c>
      <c r="B81" s="12" t="s">
        <v>132</v>
      </c>
      <c r="C81" s="13">
        <v>26653395.600000001</v>
      </c>
      <c r="D81" s="13">
        <v>26213395.600000001</v>
      </c>
      <c r="E81" s="14">
        <f t="shared" si="1"/>
        <v>98.349178443890281</v>
      </c>
    </row>
    <row r="82" spans="1:5" ht="27.75" customHeight="1" x14ac:dyDescent="0.25">
      <c r="A82" s="32" t="s">
        <v>133</v>
      </c>
      <c r="B82" s="12" t="s">
        <v>134</v>
      </c>
      <c r="C82" s="13">
        <v>8150000</v>
      </c>
      <c r="D82" s="13">
        <v>7020000</v>
      </c>
      <c r="E82" s="14">
        <f t="shared" si="1"/>
        <v>86.134969325153378</v>
      </c>
    </row>
    <row r="83" spans="1:5" ht="37.5" customHeight="1" x14ac:dyDescent="0.25">
      <c r="A83" s="32" t="s">
        <v>101</v>
      </c>
      <c r="B83" s="12" t="s">
        <v>135</v>
      </c>
      <c r="C83" s="13">
        <f>C84</f>
        <v>0</v>
      </c>
      <c r="D83" s="13">
        <f>D84</f>
        <v>-2456.5300000000002</v>
      </c>
      <c r="E83" s="14">
        <v>0</v>
      </c>
    </row>
    <row r="84" spans="1:5" ht="42" customHeight="1" x14ac:dyDescent="0.25">
      <c r="A84" s="32" t="s">
        <v>102</v>
      </c>
      <c r="B84" s="18" t="s">
        <v>136</v>
      </c>
      <c r="C84" s="19">
        <v>0</v>
      </c>
      <c r="D84" s="19">
        <v>-2456.5300000000002</v>
      </c>
      <c r="E84" s="14">
        <v>0</v>
      </c>
    </row>
    <row r="85" spans="1:5" ht="21.75" customHeight="1" x14ac:dyDescent="0.25">
      <c r="A85" s="20" t="s">
        <v>104</v>
      </c>
      <c r="B85" s="21" t="s">
        <v>4</v>
      </c>
      <c r="C85" s="22">
        <f>C15+C59</f>
        <v>1282346426.02</v>
      </c>
      <c r="D85" s="22">
        <f>D15+D59</f>
        <v>1247333327.9499998</v>
      </c>
      <c r="E85" s="23">
        <f t="shared" ref="E85" si="2">D85/C85*100</f>
        <v>97.26960692059869</v>
      </c>
    </row>
    <row r="86" spans="1:5" ht="12.95" customHeight="1" x14ac:dyDescent="0.25">
      <c r="A86" s="24"/>
      <c r="B86" s="25"/>
      <c r="C86" s="25"/>
      <c r="D86" s="25"/>
      <c r="E86" s="25"/>
    </row>
    <row r="87" spans="1:5" ht="12.95" customHeight="1" x14ac:dyDescent="0.25">
      <c r="A87" s="24"/>
      <c r="B87" s="24"/>
      <c r="C87" s="26"/>
      <c r="D87" s="26"/>
      <c r="E87" s="27"/>
    </row>
  </sheetData>
  <mergeCells count="12">
    <mergeCell ref="D1:E1"/>
    <mergeCell ref="B8:C8"/>
    <mergeCell ref="A9:E9"/>
    <mergeCell ref="A11:D11"/>
    <mergeCell ref="C3:E3"/>
    <mergeCell ref="C2:E2"/>
    <mergeCell ref="C4:E4"/>
    <mergeCell ref="D12:D13"/>
    <mergeCell ref="C12:C13"/>
    <mergeCell ref="A12:A13"/>
    <mergeCell ref="B12:B13"/>
    <mergeCell ref="E12:E13"/>
  </mergeCells>
  <pageMargins left="0.78740157480314965" right="0.39370078740157483" top="0.59055118110236227" bottom="0.39370078740157483" header="0" footer="0"/>
  <pageSetup paperSize="9" scale="77" fitToWidth="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80C89DC-AA29-433D-B18D-3A8B133EFE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104</cp:lastModifiedBy>
  <cp:lastPrinted>2026-04-01T07:06:59Z</cp:lastPrinted>
  <dcterms:created xsi:type="dcterms:W3CDTF">2024-01-25T04:22:13Z</dcterms:created>
  <dcterms:modified xsi:type="dcterms:W3CDTF">2026-04-30T02:13:31Z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950_Орг=20024_Ф=0503317M_Период=декабрь 2023 года.xlsx</vt:lpwstr>
  </property>
  <property fmtid="{D5CDD505-2E9C-101B-9397-08002B2CF9AE}" pid="3" name="Название отчета">
    <vt:lpwstr>950_Орг=20024_Ф=0503317M_Период=декабрь 2023 года.xlsx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